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ntp-nas\PTSG\AFFF\HepaRG HTT Study\Final Data Files to QC-QA\ATP Depletion DRF\Analyzed Data Files\"/>
    </mc:Choice>
  </mc:AlternateContent>
  <xr:revisionPtr revIDLastSave="0" documentId="13_ncr:1_{921EC630-39D4-4EA5-92A3-BC15DC498621}" xr6:coauthVersionLast="47" xr6:coauthVersionMax="47" xr10:uidLastSave="{00000000-0000-0000-0000-000000000000}"/>
  <bookViews>
    <workbookView xWindow="39720" yWindow="6150" windowWidth="24280" windowHeight="12250" xr2:uid="{A87AFF9B-676B-4816-84DF-8A7685EFFC1D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2" i="1"/>
  <c r="C15" i="1"/>
  <c r="C13" i="1"/>
  <c r="C14" i="1"/>
  <c r="C9" i="1"/>
  <c r="C7" i="1"/>
  <c r="C12" i="1"/>
  <c r="C6" i="1"/>
  <c r="C5" i="1"/>
  <c r="C10" i="1"/>
  <c r="C3" i="1"/>
  <c r="C4" i="1"/>
  <c r="C2" i="1"/>
  <c r="C11" i="1"/>
  <c r="C8" i="1"/>
</calcChain>
</file>

<file path=xl/sharedStrings.xml><?xml version="1.0" encoding="utf-8"?>
<sst xmlns="http://schemas.openxmlformats.org/spreadsheetml/2006/main" count="17" uniqueCount="17">
  <si>
    <t>Test Substance</t>
  </si>
  <si>
    <t>ATP Depletion Best BMC (% v/v)</t>
  </si>
  <si>
    <t>ATP Depletion Best BMC (µM)</t>
  </si>
  <si>
    <t xml:space="preserve">S-550 </t>
  </si>
  <si>
    <t>Laurylamidopropyl betaine</t>
  </si>
  <si>
    <t>AFFF2-CHEMGUARD</t>
  </si>
  <si>
    <t>2-methyl-2,4-pentanediol</t>
  </si>
  <si>
    <t>PFNA</t>
  </si>
  <si>
    <t>AFFF-Qpool</t>
  </si>
  <si>
    <t>6,2-FTSA</t>
  </si>
  <si>
    <t>PFOA</t>
  </si>
  <si>
    <t>SOS</t>
  </si>
  <si>
    <t>PFHpS</t>
  </si>
  <si>
    <t>AFFF1-Solberg</t>
  </si>
  <si>
    <t>AFFF3-TRIDOL</t>
  </si>
  <si>
    <t>AFFF4-PFOS-CHEK</t>
  </si>
  <si>
    <t>AFFF5-FOMTEC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</si>
</sst>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NumberFormat="1"/>
    <xf numFmtId="164" fontId="0" fillId="0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/>
    <xf numFmtId="1" fontId="0" fillId="0" borderId="6" xfId="0" applyNumberFormat="1" applyFill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0" fillId="0" borderId="7" xfId="0" applyBorder="1"/>
    <xf numFmtId="164" fontId="0" fillId="0" borderId="8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E933E-33B2-45D8-B1BC-53E94D385F60}">
  <dimension ref="A1:F15"/>
  <sheetViews>
    <sheetView tabSelected="1" workbookViewId="0">
      <selection sqref="A1:C15"/>
    </sheetView>
  </sheetViews>
  <sheetFormatPr defaultRowHeight="14.25" x14ac:dyDescent="0.45"/>
  <cols>
    <col min="1" max="1" width="23.46484375" bestFit="1" customWidth="1"/>
    <col min="2" max="2" width="16" customWidth="1"/>
    <col min="3" max="3" width="15.06640625" customWidth="1"/>
  </cols>
  <sheetData>
    <row r="1" spans="1:6" ht="28.5" x14ac:dyDescent="0.45">
      <c r="A1" s="4" t="s">
        <v>0</v>
      </c>
      <c r="B1" s="5" t="s">
        <v>1</v>
      </c>
      <c r="C1" s="6" t="s">
        <v>2</v>
      </c>
    </row>
    <row r="2" spans="1:6" x14ac:dyDescent="0.45">
      <c r="A2" s="7" t="s">
        <v>5</v>
      </c>
      <c r="B2" s="2">
        <v>6.9333700000000003E-4</v>
      </c>
      <c r="C2" s="8">
        <f>+B2*33333</f>
        <v>23.111002221</v>
      </c>
      <c r="F2" s="1">
        <f>100/C2</f>
        <v>4.326943463712456</v>
      </c>
    </row>
    <row r="3" spans="1:6" x14ac:dyDescent="0.45">
      <c r="A3" s="7" t="s">
        <v>7</v>
      </c>
      <c r="B3" s="3">
        <v>1.73267E-3</v>
      </c>
      <c r="C3" s="9">
        <f>+B3*21548.473</f>
        <v>37.336392712910005</v>
      </c>
      <c r="F3" s="1">
        <f t="shared" ref="F3:F15" si="0">100/C3</f>
        <v>2.6783519438776007</v>
      </c>
    </row>
    <row r="4" spans="1:6" x14ac:dyDescent="0.45">
      <c r="A4" s="7" t="s">
        <v>6</v>
      </c>
      <c r="B4" s="3">
        <v>3.9289099999999999E-3</v>
      </c>
      <c r="C4" s="9">
        <f>+B4*84616.667</f>
        <v>332.45126914296998</v>
      </c>
      <c r="F4" s="1">
        <f t="shared" si="0"/>
        <v>0.30079596404547099</v>
      </c>
    </row>
    <row r="5" spans="1:6" x14ac:dyDescent="0.45">
      <c r="A5" s="7" t="s">
        <v>9</v>
      </c>
      <c r="B5" s="3">
        <v>4.6012300000000004E-3</v>
      </c>
      <c r="C5" s="9">
        <f>+B5*23355.75486</f>
        <v>107.46519993447781</v>
      </c>
      <c r="F5" s="1">
        <f t="shared" si="0"/>
        <v>0.93053379197145325</v>
      </c>
    </row>
    <row r="6" spans="1:6" x14ac:dyDescent="0.45">
      <c r="A6" s="7" t="s">
        <v>10</v>
      </c>
      <c r="B6" s="3">
        <v>5.0290300000000003E-3</v>
      </c>
      <c r="C6" s="9">
        <f>+B6*24150.50595</f>
        <v>121.45361893772851</v>
      </c>
      <c r="F6" s="1">
        <f t="shared" si="0"/>
        <v>0.82335957441722529</v>
      </c>
    </row>
    <row r="7" spans="1:6" x14ac:dyDescent="0.45">
      <c r="A7" s="7" t="s">
        <v>12</v>
      </c>
      <c r="B7" s="3">
        <v>6.0485900000000004E-3</v>
      </c>
      <c r="C7" s="9">
        <f>+B7*22216.29788</f>
        <v>134.37727719398919</v>
      </c>
      <c r="F7" s="1">
        <f t="shared" si="0"/>
        <v>0.74417343533191549</v>
      </c>
    </row>
    <row r="8" spans="1:6" x14ac:dyDescent="0.45">
      <c r="A8" s="7" t="s">
        <v>3</v>
      </c>
      <c r="B8" s="3">
        <v>7.6490899999999999E-3</v>
      </c>
      <c r="C8" s="9">
        <f>+B8*33330</f>
        <v>254.9441697</v>
      </c>
      <c r="F8" s="1">
        <f t="shared" si="0"/>
        <v>0.39224274129380099</v>
      </c>
    </row>
    <row r="9" spans="1:6" x14ac:dyDescent="0.45">
      <c r="A9" s="7" t="s">
        <v>13</v>
      </c>
      <c r="B9" s="3">
        <v>8.1414699999999996E-3</v>
      </c>
      <c r="C9" s="9">
        <f>+B9*33333</f>
        <v>271.37961951</v>
      </c>
      <c r="F9" s="1">
        <f t="shared" si="0"/>
        <v>0.36848750904934896</v>
      </c>
    </row>
    <row r="10" spans="1:6" x14ac:dyDescent="0.45">
      <c r="A10" s="7" t="s">
        <v>8</v>
      </c>
      <c r="B10" s="3">
        <v>8.6190699999999995E-3</v>
      </c>
      <c r="C10" s="9">
        <f>+B10*33333</f>
        <v>287.29946030999997</v>
      </c>
      <c r="F10" s="1">
        <f t="shared" si="0"/>
        <v>0.34806887521507579</v>
      </c>
    </row>
    <row r="11" spans="1:6" x14ac:dyDescent="0.45">
      <c r="A11" s="7" t="s">
        <v>4</v>
      </c>
      <c r="B11" s="3">
        <v>1.09455E-2</v>
      </c>
      <c r="C11" s="9">
        <f>+B11*29195</f>
        <v>319.55387250000001</v>
      </c>
      <c r="F11" s="1">
        <f t="shared" si="0"/>
        <v>0.31293627962527665</v>
      </c>
    </row>
    <row r="12" spans="1:6" x14ac:dyDescent="0.45">
      <c r="A12" s="7" t="s">
        <v>11</v>
      </c>
      <c r="B12" s="3">
        <v>2.8500500000000002E-2</v>
      </c>
      <c r="C12" s="9">
        <f>+B12*43050</f>
        <v>1226.9465250000001</v>
      </c>
      <c r="F12" s="1">
        <f t="shared" si="0"/>
        <v>8.1503144564511479E-2</v>
      </c>
    </row>
    <row r="13" spans="1:6" x14ac:dyDescent="0.45">
      <c r="A13" s="7" t="s">
        <v>15</v>
      </c>
      <c r="B13" s="3">
        <v>4.7067900000000003E-2</v>
      </c>
      <c r="C13" s="9">
        <f>+B13*33333</f>
        <v>1568.9143107</v>
      </c>
      <c r="F13" s="1">
        <f t="shared" si="0"/>
        <v>6.3738343973281222E-2</v>
      </c>
    </row>
    <row r="14" spans="1:6" x14ac:dyDescent="0.45">
      <c r="A14" s="7" t="s">
        <v>14</v>
      </c>
      <c r="B14" s="3">
        <v>5.8209200000000003E-2</v>
      </c>
      <c r="C14" s="9">
        <f>+B14*33333</f>
        <v>1940.2872636000002</v>
      </c>
      <c r="F14" s="1">
        <f t="shared" si="0"/>
        <v>5.1538760201136638E-2</v>
      </c>
    </row>
    <row r="15" spans="1:6" ht="14.65" thickBot="1" x14ac:dyDescent="0.5">
      <c r="A15" s="10" t="s">
        <v>16</v>
      </c>
      <c r="B15" s="11">
        <v>0.114828</v>
      </c>
      <c r="C15" s="12">
        <f>+B15*33333</f>
        <v>3827.5617240000001</v>
      </c>
      <c r="F15" s="1">
        <f t="shared" si="0"/>
        <v>2.6126293241195551E-2</v>
      </c>
    </row>
  </sheetData>
  <sortState xmlns:xlrd2="http://schemas.microsoft.com/office/spreadsheetml/2017/richdata2" ref="A2:C15">
    <sortCondition ref="B2:B15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Mauge-Lewis, Kevin (NIH/NIEHS) [F]</dc:creator>
  <cp:lastModifiedBy>Ferguson, Stephen (NIH/NIEHS) [E]</cp:lastModifiedBy>
  <dcterms:created xsi:type="dcterms:W3CDTF">2023-01-13T01:32:07Z</dcterms:created>
  <dcterms:modified xsi:type="dcterms:W3CDTF">2023-03-13T21:39:01Z</dcterms:modified>
</cp:coreProperties>
</file>